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<sst xmlns="http://schemas.openxmlformats.org/spreadsheetml/2006/main" count="156" uniqueCount="125">
  <si>
    <t/>
  </si>
  <si>
    <t>на</t>
  </si>
  <si>
    <t>28.02.2019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</si>
  <si>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</si>
  <si>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</si>
  <si>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</si>
  <si>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</si>
  <si>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</si>
  <si>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</si>
  <si>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</si>
  <si>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с=01.01.2019; по=28.02.2019;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</si>
  <si>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</si>
  <si>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</si>
  <si>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</si>
  <si>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</si>
  <si>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</si>
  <si>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</si>
  <si>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</si>
  <si>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</si>
  <si>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</si>
  <si>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</si>
  <si>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</si>
  <si>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</si>
  <si>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</si>
  <si>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</si>
  <si>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</si>
  <si>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</si>
  <si>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</si>
  <si>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</si>
  <si>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49,18</t>
  </si>
  <si>
    <t>16,71</t>
  </si>
  <si>
    <t>0102</t>
  </si>
  <si>
    <t>Функционирование высшего должностного лица субъекта Российской Федерации и муниципального образования</t>
  </si>
  <si>
    <t>47,41</t>
  </si>
  <si>
    <t>16,68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</si>
  <si>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</si>
  <si>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</si>
  <si>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62,56</t>
  </si>
  <si>
    <t>18,92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</si>
  <si>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</si>
  <si>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</si>
  <si>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0,00</t>
  </si>
  <si>
    <t>0113</t>
  </si>
  <si>
    <t>Другие общегосударственные вопросы</t>
  </si>
  <si>
    <t>12,70</t>
  </si>
  <si>
    <t>6,39</t>
  </si>
  <si>
    <t>0200</t>
  </si>
  <si>
    <t>НАЦИОНАЛЬНАЯ ОБОРОНА</t>
  </si>
  <si>
    <t>40,58</t>
  </si>
  <si>
    <t>10,15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</si>
  <si>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</si>
  <si>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</si>
  <si>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</si>
  <si>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</si>
  <si>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10,48</t>
  </si>
  <si>
    <t>2,75</t>
  </si>
  <si>
    <t>0304</t>
  </si>
  <si>
    <t>Органы юстиции</t>
  </si>
  <si>
    <t>44,71</t>
  </si>
  <si>
    <t>11,18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</si>
  <si>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</si>
  <si>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</si>
  <si>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1,35</t>
  </si>
  <si>
    <t>0,38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</si>
  <si>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</si>
  <si>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</si>
  <si>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</si>
  <si>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</si>
  <si>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30,40</t>
  </si>
  <si>
    <t>11,06</t>
  </si>
  <si>
    <t>0409</t>
  </si>
  <si>
    <t>Дорожное хозяйство (дорожные фонды)</t>
  </si>
  <si>
    <t>15,09</t>
  </si>
  <si>
    <t>4,88</t>
  </si>
  <si>
    <t>0410</t>
  </si>
  <si>
    <t>Связь и информатика</t>
  </si>
  <si>
    <t>37,98</t>
  </si>
  <si>
    <t>8,06</t>
  </si>
  <si>
    <t>0412</t>
  </si>
  <si>
    <t>Другие вопросы в области национальной экономики</t>
  </si>
  <si>
    <t>66,33</t>
  </si>
  <si>
    <t>44,97</t>
  </si>
  <si>
    <t>0500</t>
  </si>
  <si>
    <t>ЖИЛИЩНО-КОММУНАЛЬНОЕ ХОЗЯЙСТВО</t>
  </si>
  <si>
    <t>12,91</t>
  </si>
  <si>
    <t>5,03</t>
  </si>
  <si>
    <t>0501</t>
  </si>
  <si>
    <t>Жилищное хозяйство</t>
  </si>
  <si>
    <t>5,33</t>
  </si>
  <si>
    <t>1,45</t>
  </si>
  <si>
    <t>0502</t>
  </si>
  <si>
    <t>Коммунальное хозяйство</t>
  </si>
  <si>
    <t>54,20</t>
  </si>
  <si>
    <t>9,21</t>
  </si>
  <si>
    <t>0503</t>
  </si>
  <si>
    <t>Благоустройство</t>
  </si>
  <si>
    <t>10,33</t>
  </si>
  <si>
    <t>4,82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</si>
  <si>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</si>
  <si>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</si>
  <si>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</si>
  <si>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</si>
  <si>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</si>
  <si>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</si>
  <si>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66,67</t>
  </si>
  <si>
    <t>16,80</t>
  </si>
  <si>
    <t>0707</t>
  </si>
  <si>
    <t>Молодежная политика</t>
  </si>
  <si>
    <t>0800</t>
  </si>
  <si>
    <t>КУЛЬТУРА, КИНЕМАТОГРАФИЯ</t>
  </si>
  <si>
    <t>49,02</t>
  </si>
  <si>
    <t>13,56</t>
  </si>
  <si>
    <t>0801</t>
  </si>
  <si>
    <t>Культура</t>
  </si>
  <si>
    <t>1000</t>
  </si>
  <si>
    <t>СОЦИАЛЬНАЯ ПОЛИТИКА</t>
  </si>
  <si>
    <t>16,67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</si>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</sst>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L3" sqref="L3:O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9979757.94</f>
        <v>9979757.94</v>
      </c>
      <c r="J15" s="23"/>
      <c r="K15" s="24">
        <f>29368655.67</f>
        <v>29368655.67</v>
      </c>
      <c r="L15" s="24"/>
      <c r="M15" s="25">
        <f>4907789.85</f>
        <v>4907789.85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647500</f>
        <v>647500</v>
      </c>
      <c r="J16" s="23"/>
      <c r="K16" s="24">
        <f>1840000</f>
        <v>1840000</v>
      </c>
      <c r="L16" s="24"/>
      <c r="M16" s="25">
        <f>306965.32</f>
        <v>306965.32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6873500</f>
        <v>6873500</v>
      </c>
      <c r="J17" s="23"/>
      <c r="K17" s="24">
        <f>22730000</f>
        <v>22730000</v>
      </c>
      <c r="L17" s="24"/>
      <c r="M17" s="25">
        <f>4300134.27</f>
        <v>4300134.27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91012</f>
        <v>91012</v>
      </c>
      <c r="J18" s="23"/>
      <c r="K18" s="24">
        <f>91012</f>
        <v>91012</v>
      </c>
      <c r="L18" s="24"/>
      <c r="M18" s="26" t="s">
        <v>0</v>
      </c>
      <c r="N18" s="26" t="s">
        <v>41</v>
      </c>
      <c r="O18" s="27" t="s">
        <v>41</v>
      </c>
    </row>
    <row r="19" spans="1:15" s="1" customFormat="1" ht="13.5" customHeight="1">
      <c r="A19" s="21" t="s">
        <v>42</v>
      </c>
      <c r="B19" s="21"/>
      <c r="C19" s="22" t="s">
        <v>43</v>
      </c>
      <c r="D19" s="22"/>
      <c r="E19" s="22"/>
      <c r="F19" s="22"/>
      <c r="G19" s="22"/>
      <c r="H19" s="22"/>
      <c r="I19" s="23">
        <f>2367745.94</f>
        <v>2367745.94</v>
      </c>
      <c r="J19" s="23"/>
      <c r="K19" s="24">
        <f>4707643.67</f>
        <v>4707643.67</v>
      </c>
      <c r="L19" s="24"/>
      <c r="M19" s="25">
        <f>300690.26</f>
        <v>300690.26</v>
      </c>
      <c r="N19" s="26" t="s">
        <v>44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108875</f>
        <v>108875</v>
      </c>
      <c r="J20" s="23"/>
      <c r="K20" s="24">
        <f>435500</f>
        <v>435500</v>
      </c>
      <c r="L20" s="24"/>
      <c r="M20" s="25">
        <f>44185.23</f>
        <v>44185.23</v>
      </c>
      <c r="N20" s="26" t="s">
        <v>48</v>
      </c>
      <c r="O20" s="27" t="s">
        <v>49</v>
      </c>
    </row>
    <row r="21" spans="1:15" s="1" customFormat="1" ht="13.5" customHeight="1">
      <c r="A21" s="21" t="s">
        <v>50</v>
      </c>
      <c r="B21" s="21"/>
      <c r="C21" s="22" t="s">
        <v>51</v>
      </c>
      <c r="D21" s="22"/>
      <c r="E21" s="22"/>
      <c r="F21" s="22"/>
      <c r="G21" s="22"/>
      <c r="H21" s="22"/>
      <c r="I21" s="23">
        <f>108875</f>
        <v>108875</v>
      </c>
      <c r="J21" s="23"/>
      <c r="K21" s="24">
        <f>435500</f>
        <v>435500</v>
      </c>
      <c r="L21" s="24"/>
      <c r="M21" s="25">
        <f>44185.23</f>
        <v>44185.23</v>
      </c>
      <c r="N21" s="26" t="s">
        <v>48</v>
      </c>
      <c r="O21" s="27" t="s">
        <v>49</v>
      </c>
    </row>
    <row r="22" spans="1:15" s="1" customFormat="1" ht="24" customHeight="1">
      <c r="A22" s="21" t="s">
        <v>52</v>
      </c>
      <c r="B22" s="21"/>
      <c r="C22" s="22" t="s">
        <v>53</v>
      </c>
      <c r="D22" s="22"/>
      <c r="E22" s="22"/>
      <c r="F22" s="22"/>
      <c r="G22" s="22"/>
      <c r="H22" s="22"/>
      <c r="I22" s="23">
        <f>132375</f>
        <v>132375</v>
      </c>
      <c r="J22" s="23"/>
      <c r="K22" s="24">
        <f>504200</f>
        <v>504200</v>
      </c>
      <c r="L22" s="24"/>
      <c r="M22" s="25">
        <f>13871.74</f>
        <v>13871.74</v>
      </c>
      <c r="N22" s="26" t="s">
        <v>54</v>
      </c>
      <c r="O22" s="27" t="s">
        <v>55</v>
      </c>
    </row>
    <row r="23" spans="1:15" s="1" customFormat="1" ht="13.5" customHeight="1">
      <c r="A23" s="21" t="s">
        <v>56</v>
      </c>
      <c r="B23" s="21"/>
      <c r="C23" s="22" t="s">
        <v>57</v>
      </c>
      <c r="D23" s="22"/>
      <c r="E23" s="22"/>
      <c r="F23" s="22"/>
      <c r="G23" s="22"/>
      <c r="H23" s="22"/>
      <c r="I23" s="23">
        <f>27875</f>
        <v>27875</v>
      </c>
      <c r="J23" s="23"/>
      <c r="K23" s="24">
        <f>111500</f>
        <v>111500</v>
      </c>
      <c r="L23" s="24"/>
      <c r="M23" s="25">
        <f>12464</f>
        <v>12464</v>
      </c>
      <c r="N23" s="26" t="s">
        <v>58</v>
      </c>
      <c r="O23" s="27" t="s">
        <v>59</v>
      </c>
    </row>
    <row r="24" spans="1:15" s="1" customFormat="1" ht="24" customHeight="1">
      <c r="A24" s="21" t="s">
        <v>60</v>
      </c>
      <c r="B24" s="21"/>
      <c r="C24" s="22" t="s">
        <v>61</v>
      </c>
      <c r="D24" s="22"/>
      <c r="E24" s="22"/>
      <c r="F24" s="22"/>
      <c r="G24" s="22"/>
      <c r="H24" s="22"/>
      <c r="I24" s="23">
        <f>104500</f>
        <v>104500</v>
      </c>
      <c r="J24" s="23"/>
      <c r="K24" s="24">
        <f>368000</f>
        <v>368000</v>
      </c>
      <c r="L24" s="24"/>
      <c r="M24" s="25">
        <f>1407.74</f>
        <v>1407.74</v>
      </c>
      <c r="N24" s="26" t="s">
        <v>62</v>
      </c>
      <c r="O24" s="27" t="s">
        <v>63</v>
      </c>
    </row>
    <row r="25" spans="1:15" s="1" customFormat="1" ht="24" customHeight="1">
      <c r="A25" s="21" t="s">
        <v>64</v>
      </c>
      <c r="B25" s="21"/>
      <c r="C25" s="22" t="s">
        <v>65</v>
      </c>
      <c r="D25" s="22"/>
      <c r="E25" s="22"/>
      <c r="F25" s="22"/>
      <c r="G25" s="22"/>
      <c r="H25" s="22"/>
      <c r="I25" s="28" t="s">
        <v>0</v>
      </c>
      <c r="J25" s="28"/>
      <c r="K25" s="24">
        <f>24700</f>
        <v>24700</v>
      </c>
      <c r="L25" s="24"/>
      <c r="M25" s="26" t="s">
        <v>0</v>
      </c>
      <c r="N25" s="26" t="s">
        <v>41</v>
      </c>
      <c r="O25" s="27" t="s">
        <v>41</v>
      </c>
    </row>
    <row r="26" spans="1:15" s="1" customFormat="1" ht="13.5" customHeight="1">
      <c r="A26" s="21" t="s">
        <v>66</v>
      </c>
      <c r="B26" s="21"/>
      <c r="C26" s="22" t="s">
        <v>67</v>
      </c>
      <c r="D26" s="22"/>
      <c r="E26" s="22"/>
      <c r="F26" s="22"/>
      <c r="G26" s="22"/>
      <c r="H26" s="22"/>
      <c r="I26" s="23">
        <f>6618110.33</f>
        <v>6618110.33</v>
      </c>
      <c r="J26" s="23"/>
      <c r="K26" s="24">
        <f>18194123.07</f>
        <v>18194123.07</v>
      </c>
      <c r="L26" s="24"/>
      <c r="M26" s="25">
        <f>2012012.09</f>
        <v>2012012.09</v>
      </c>
      <c r="N26" s="26" t="s">
        <v>68</v>
      </c>
      <c r="O26" s="27" t="s">
        <v>69</v>
      </c>
    </row>
    <row r="27" spans="1:15" s="1" customFormat="1" ht="13.5" customHeight="1">
      <c r="A27" s="21" t="s">
        <v>70</v>
      </c>
      <c r="B27" s="21"/>
      <c r="C27" s="22" t="s">
        <v>71</v>
      </c>
      <c r="D27" s="22"/>
      <c r="E27" s="22"/>
      <c r="F27" s="22"/>
      <c r="G27" s="22"/>
      <c r="H27" s="22"/>
      <c r="I27" s="23">
        <f>4422702.34</f>
        <v>4422702.34</v>
      </c>
      <c r="J27" s="23"/>
      <c r="K27" s="24">
        <f>13679522.38</f>
        <v>13679522.38</v>
      </c>
      <c r="L27" s="24"/>
      <c r="M27" s="25">
        <f>667590.36</f>
        <v>667590.36</v>
      </c>
      <c r="N27" s="26" t="s">
        <v>72</v>
      </c>
      <c r="O27" s="27" t="s">
        <v>73</v>
      </c>
    </row>
    <row r="28" spans="1:15" s="1" customFormat="1" ht="13.5" customHeight="1">
      <c r="A28" s="21" t="s">
        <v>74</v>
      </c>
      <c r="B28" s="21"/>
      <c r="C28" s="22" t="s">
        <v>75</v>
      </c>
      <c r="D28" s="22"/>
      <c r="E28" s="22"/>
      <c r="F28" s="22"/>
      <c r="G28" s="22"/>
      <c r="H28" s="22"/>
      <c r="I28" s="23">
        <f>394211.79</f>
        <v>394211.79</v>
      </c>
      <c r="J28" s="23"/>
      <c r="K28" s="24">
        <f>1857717.79</f>
        <v>1857717.79</v>
      </c>
      <c r="L28" s="24"/>
      <c r="M28" s="25">
        <f>149725.53</f>
        <v>149725.53</v>
      </c>
      <c r="N28" s="26" t="s">
        <v>76</v>
      </c>
      <c r="O28" s="27" t="s">
        <v>77</v>
      </c>
    </row>
    <row r="29" spans="1:15" s="1" customFormat="1" ht="13.5" customHeight="1">
      <c r="A29" s="21" t="s">
        <v>78</v>
      </c>
      <c r="B29" s="21"/>
      <c r="C29" s="22" t="s">
        <v>79</v>
      </c>
      <c r="D29" s="22"/>
      <c r="E29" s="22"/>
      <c r="F29" s="22"/>
      <c r="G29" s="22"/>
      <c r="H29" s="22"/>
      <c r="I29" s="23">
        <f>1801196.2</f>
        <v>1801196.2</v>
      </c>
      <c r="J29" s="23"/>
      <c r="K29" s="24">
        <f>2656882.9</f>
        <v>2656882.9</v>
      </c>
      <c r="L29" s="24"/>
      <c r="M29" s="25">
        <f>1194696.2</f>
        <v>1194696.2</v>
      </c>
      <c r="N29" s="26" t="s">
        <v>80</v>
      </c>
      <c r="O29" s="27" t="s">
        <v>81</v>
      </c>
    </row>
    <row r="30" spans="1:15" s="1" customFormat="1" ht="13.5" customHeight="1">
      <c r="A30" s="21" t="s">
        <v>82</v>
      </c>
      <c r="B30" s="21"/>
      <c r="C30" s="22" t="s">
        <v>83</v>
      </c>
      <c r="D30" s="22"/>
      <c r="E30" s="22"/>
      <c r="F30" s="22"/>
      <c r="G30" s="22"/>
      <c r="H30" s="22"/>
      <c r="I30" s="23">
        <f>12005322.87</f>
        <v>12005322.87</v>
      </c>
      <c r="J30" s="23"/>
      <c r="K30" s="24">
        <f>30837650.44</f>
        <v>30837650.44</v>
      </c>
      <c r="L30" s="24"/>
      <c r="M30" s="25">
        <f>1550387.16</f>
        <v>1550387.16</v>
      </c>
      <c r="N30" s="26" t="s">
        <v>84</v>
      </c>
      <c r="O30" s="27" t="s">
        <v>85</v>
      </c>
    </row>
    <row r="31" spans="1:15" s="1" customFormat="1" ht="13.5" customHeight="1">
      <c r="A31" s="21" t="s">
        <v>86</v>
      </c>
      <c r="B31" s="21"/>
      <c r="C31" s="22" t="s">
        <v>87</v>
      </c>
      <c r="D31" s="22"/>
      <c r="E31" s="22"/>
      <c r="F31" s="22"/>
      <c r="G31" s="22"/>
      <c r="H31" s="22"/>
      <c r="I31" s="23">
        <f>1262414.42</f>
        <v>1262414.42</v>
      </c>
      <c r="J31" s="23"/>
      <c r="K31" s="24">
        <f>4646526.21</f>
        <v>4646526.21</v>
      </c>
      <c r="L31" s="24"/>
      <c r="M31" s="25">
        <f>67262.48</f>
        <v>67262.48</v>
      </c>
      <c r="N31" s="26" t="s">
        <v>88</v>
      </c>
      <c r="O31" s="27" t="s">
        <v>89</v>
      </c>
    </row>
    <row r="32" spans="1:15" s="1" customFormat="1" ht="13.5" customHeight="1">
      <c r="A32" s="21" t="s">
        <v>90</v>
      </c>
      <c r="B32" s="21"/>
      <c r="C32" s="22" t="s">
        <v>91</v>
      </c>
      <c r="D32" s="22"/>
      <c r="E32" s="22"/>
      <c r="F32" s="22"/>
      <c r="G32" s="22"/>
      <c r="H32" s="22"/>
      <c r="I32" s="23">
        <f>850000</f>
        <v>850000</v>
      </c>
      <c r="J32" s="23"/>
      <c r="K32" s="24">
        <f>5000000</f>
        <v>5000000</v>
      </c>
      <c r="L32" s="24"/>
      <c r="M32" s="25">
        <f>460710.51</f>
        <v>460710.51</v>
      </c>
      <c r="N32" s="26" t="s">
        <v>92</v>
      </c>
      <c r="O32" s="27" t="s">
        <v>93</v>
      </c>
    </row>
    <row r="33" spans="1:15" s="1" customFormat="1" ht="13.5" customHeight="1">
      <c r="A33" s="21" t="s">
        <v>94</v>
      </c>
      <c r="B33" s="21"/>
      <c r="C33" s="22" t="s">
        <v>95</v>
      </c>
      <c r="D33" s="22"/>
      <c r="E33" s="22"/>
      <c r="F33" s="22"/>
      <c r="G33" s="22"/>
      <c r="H33" s="22"/>
      <c r="I33" s="23">
        <f>9892908.45</f>
        <v>9892908.45</v>
      </c>
      <c r="J33" s="23"/>
      <c r="K33" s="24">
        <f>21191124.23</f>
        <v>21191124.23</v>
      </c>
      <c r="L33" s="24"/>
      <c r="M33" s="25">
        <f>1022414.17</f>
        <v>1022414.17</v>
      </c>
      <c r="N33" s="26" t="s">
        <v>96</v>
      </c>
      <c r="O33" s="27" t="s">
        <v>97</v>
      </c>
    </row>
    <row r="34" spans="1:15" s="1" customFormat="1" ht="13.5" customHeight="1">
      <c r="A34" s="21" t="s">
        <v>98</v>
      </c>
      <c r="B34" s="21"/>
      <c r="C34" s="22" t="s">
        <v>99</v>
      </c>
      <c r="D34" s="22"/>
      <c r="E34" s="22"/>
      <c r="F34" s="22"/>
      <c r="G34" s="22"/>
      <c r="H34" s="22"/>
      <c r="I34" s="23">
        <f>105004.1</f>
        <v>105004.1</v>
      </c>
      <c r="J34" s="23"/>
      <c r="K34" s="24">
        <f>105004.1</f>
        <v>105004.1</v>
      </c>
      <c r="L34" s="24"/>
      <c r="M34" s="26" t="s">
        <v>0</v>
      </c>
      <c r="N34" s="26" t="s">
        <v>41</v>
      </c>
      <c r="O34" s="27" t="s">
        <v>41</v>
      </c>
    </row>
    <row r="35" spans="1:15" s="1" customFormat="1" ht="13.5" customHeight="1">
      <c r="A35" s="21" t="s">
        <v>100</v>
      </c>
      <c r="B35" s="21"/>
      <c r="C35" s="22" t="s">
        <v>101</v>
      </c>
      <c r="D35" s="22"/>
      <c r="E35" s="22"/>
      <c r="F35" s="22"/>
      <c r="G35" s="22"/>
      <c r="H35" s="22"/>
      <c r="I35" s="23">
        <f>105004.1</f>
        <v>105004.1</v>
      </c>
      <c r="J35" s="23"/>
      <c r="K35" s="24">
        <f>105004.1</f>
        <v>105004.1</v>
      </c>
      <c r="L35" s="24"/>
      <c r="M35" s="26" t="s">
        <v>0</v>
      </c>
      <c r="N35" s="26" t="s">
        <v>41</v>
      </c>
      <c r="O35" s="27" t="s">
        <v>41</v>
      </c>
    </row>
    <row r="36" spans="1:15" s="1" customFormat="1" ht="13.5" customHeight="1">
      <c r="A36" s="21" t="s">
        <v>102</v>
      </c>
      <c r="B36" s="21"/>
      <c r="C36" s="22" t="s">
        <v>103</v>
      </c>
      <c r="D36" s="22"/>
      <c r="E36" s="22"/>
      <c r="F36" s="22"/>
      <c r="G36" s="22"/>
      <c r="H36" s="22"/>
      <c r="I36" s="23">
        <f>63000</f>
        <v>63000</v>
      </c>
      <c r="J36" s="23"/>
      <c r="K36" s="24">
        <f>250000</f>
        <v>250000</v>
      </c>
      <c r="L36" s="24"/>
      <c r="M36" s="25">
        <f>42000</f>
        <v>42000</v>
      </c>
      <c r="N36" s="26" t="s">
        <v>104</v>
      </c>
      <c r="O36" s="27" t="s">
        <v>105</v>
      </c>
    </row>
    <row r="37" spans="1:15" s="1" customFormat="1" ht="13.5" customHeight="1">
      <c r="A37" s="21" t="s">
        <v>106</v>
      </c>
      <c r="B37" s="21"/>
      <c r="C37" s="22" t="s">
        <v>107</v>
      </c>
      <c r="D37" s="22"/>
      <c r="E37" s="22"/>
      <c r="F37" s="22"/>
      <c r="G37" s="22"/>
      <c r="H37" s="22"/>
      <c r="I37" s="23">
        <f>63000</f>
        <v>63000</v>
      </c>
      <c r="J37" s="23"/>
      <c r="K37" s="24">
        <f>250000</f>
        <v>250000</v>
      </c>
      <c r="L37" s="24"/>
      <c r="M37" s="25">
        <f>42000</f>
        <v>42000</v>
      </c>
      <c r="N37" s="26" t="s">
        <v>104</v>
      </c>
      <c r="O37" s="27" t="s">
        <v>105</v>
      </c>
    </row>
    <row r="38" spans="1:15" s="1" customFormat="1" ht="13.5" customHeight="1">
      <c r="A38" s="21" t="s">
        <v>108</v>
      </c>
      <c r="B38" s="21"/>
      <c r="C38" s="22" t="s">
        <v>109</v>
      </c>
      <c r="D38" s="22"/>
      <c r="E38" s="22"/>
      <c r="F38" s="22"/>
      <c r="G38" s="22"/>
      <c r="H38" s="22"/>
      <c r="I38" s="23">
        <f>11871097.98</f>
        <v>11871097.98</v>
      </c>
      <c r="J38" s="23"/>
      <c r="K38" s="24">
        <f>42917791.14</f>
        <v>42917791.14</v>
      </c>
      <c r="L38" s="24"/>
      <c r="M38" s="25">
        <f>5819768.82</f>
        <v>5819768.82</v>
      </c>
      <c r="N38" s="26" t="s">
        <v>110</v>
      </c>
      <c r="O38" s="27" t="s">
        <v>111</v>
      </c>
    </row>
    <row r="39" spans="1:15" s="1" customFormat="1" ht="13.5" customHeight="1">
      <c r="A39" s="21" t="s">
        <v>112</v>
      </c>
      <c r="B39" s="21"/>
      <c r="C39" s="22" t="s">
        <v>113</v>
      </c>
      <c r="D39" s="22"/>
      <c r="E39" s="22"/>
      <c r="F39" s="22"/>
      <c r="G39" s="22"/>
      <c r="H39" s="22"/>
      <c r="I39" s="23">
        <f>11871097.98</f>
        <v>11871097.98</v>
      </c>
      <c r="J39" s="23"/>
      <c r="K39" s="24">
        <f>42917791.14</f>
        <v>42917791.14</v>
      </c>
      <c r="L39" s="24"/>
      <c r="M39" s="25">
        <f>5819768.82</f>
        <v>5819768.82</v>
      </c>
      <c r="N39" s="26" t="s">
        <v>110</v>
      </c>
      <c r="O39" s="27" t="s">
        <v>111</v>
      </c>
    </row>
    <row r="40" spans="1:15" s="1" customFormat="1" ht="13.5" customHeight="1">
      <c r="A40" s="21" t="s">
        <v>114</v>
      </c>
      <c r="B40" s="21"/>
      <c r="C40" s="22" t="s">
        <v>115</v>
      </c>
      <c r="D40" s="22"/>
      <c r="E40" s="22"/>
      <c r="F40" s="22"/>
      <c r="G40" s="22"/>
      <c r="H40" s="22"/>
      <c r="I40" s="23">
        <f>81894</f>
        <v>81894</v>
      </c>
      <c r="J40" s="23"/>
      <c r="K40" s="24">
        <f>327576</f>
        <v>327576</v>
      </c>
      <c r="L40" s="24"/>
      <c r="M40" s="25">
        <f>54596</f>
        <v>54596</v>
      </c>
      <c r="N40" s="26" t="s">
        <v>104</v>
      </c>
      <c r="O40" s="27" t="s">
        <v>116</v>
      </c>
    </row>
    <row r="41" spans="1:15" s="1" customFormat="1" ht="13.5" customHeight="1">
      <c r="A41" s="21" t="s">
        <v>117</v>
      </c>
      <c r="B41" s="21"/>
      <c r="C41" s="22" t="s">
        <v>118</v>
      </c>
      <c r="D41" s="22"/>
      <c r="E41" s="22"/>
      <c r="F41" s="22"/>
      <c r="G41" s="22"/>
      <c r="H41" s="22"/>
      <c r="I41" s="23">
        <f>81894</f>
        <v>81894</v>
      </c>
      <c r="J41" s="23"/>
      <c r="K41" s="24">
        <f>327576</f>
        <v>327576</v>
      </c>
      <c r="L41" s="24"/>
      <c r="M41" s="25">
        <f>54596</f>
        <v>54596</v>
      </c>
      <c r="N41" s="26" t="s">
        <v>104</v>
      </c>
      <c r="O41" s="27" t="s">
        <v>116</v>
      </c>
    </row>
    <row r="42" spans="1:15" s="1" customFormat="1" ht="13.5" customHeight="1">
      <c r="A42" s="21" t="s">
        <v>119</v>
      </c>
      <c r="B42" s="21"/>
      <c r="C42" s="22" t="s">
        <v>120</v>
      </c>
      <c r="D42" s="22"/>
      <c r="E42" s="22"/>
      <c r="F42" s="22"/>
      <c r="G42" s="22"/>
      <c r="H42" s="22"/>
      <c r="I42" s="23">
        <f>895800</f>
        <v>895800</v>
      </c>
      <c r="J42" s="23"/>
      <c r="K42" s="24">
        <f>3583000</f>
        <v>3583000</v>
      </c>
      <c r="L42" s="24"/>
      <c r="M42" s="25">
        <f>597200</f>
        <v>597200</v>
      </c>
      <c r="N42" s="26" t="s">
        <v>104</v>
      </c>
      <c r="O42" s="27" t="s">
        <v>116</v>
      </c>
    </row>
    <row r="43" spans="1:15" s="1" customFormat="1" ht="13.5" customHeight="1" thickBot="1">
      <c r="A43" s="21" t="s">
        <v>121</v>
      </c>
      <c r="B43" s="21"/>
      <c r="C43" s="22" t="s">
        <v>122</v>
      </c>
      <c r="D43" s="22"/>
      <c r="E43" s="22"/>
      <c r="F43" s="22"/>
      <c r="G43" s="22"/>
      <c r="H43" s="22"/>
      <c r="I43" s="23">
        <f>895800</f>
        <v>895800</v>
      </c>
      <c r="J43" s="23"/>
      <c r="K43" s="24">
        <f>3583000</f>
        <v>3583000</v>
      </c>
      <c r="L43" s="24"/>
      <c r="M43" s="25">
        <f>597200</f>
        <v>597200</v>
      </c>
      <c r="N43" s="26" t="s">
        <v>104</v>
      </c>
      <c r="O43" s="27" t="s">
        <v>116</v>
      </c>
    </row>
    <row r="44" spans="1:15" s="1" customFormat="1" ht="15" customHeight="1" thickBot="1">
      <c r="A44" s="29" t="s">
        <v>123</v>
      </c>
      <c r="B44" s="29"/>
      <c r="C44" s="29"/>
      <c r="D44" s="29"/>
      <c r="E44" s="29"/>
      <c r="F44" s="29"/>
      <c r="G44" s="29"/>
      <c r="H44" s="29"/>
      <c r="I44" s="30">
        <f>41861237.22</f>
        <v>41861237.22</v>
      </c>
      <c r="J44" s="30"/>
      <c r="K44" s="31">
        <f>126523500.42</f>
        <v>126523500.42</v>
      </c>
      <c r="L44" s="31"/>
      <c r="M44" s="32">
        <f>15041810.89</f>
        <v>15041810.89</v>
      </c>
      <c r="N44" s="32">
        <f>35.93</f>
        <v>35.93</v>
      </c>
      <c r="O44" s="33">
        <f>11.89</f>
        <v>11.89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2019-07-26T10:49:20Z</dcterms:created>
  <dcterms:modified xsi:type="dcterms:W3CDTF">2019-07-26T10:49:20Z</dcterms:modified>
  <cp:category/>
  <cp:version/>
  <cp:contentType/>
  <cp:contentStatus/>
</cp:coreProperties>
</file>